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0" activeTab="1"/>
  </bookViews>
  <sheets>
    <sheet name="Лицевой счет дома" sheetId="1" r:id="rId1"/>
    <sheet name="Содержание жилья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<sst xmlns="http://schemas.openxmlformats.org/spreadsheetml/2006/main" count="103" uniqueCount="64">
  <si>
    <t>ИНФОРМАЦИЯ О НАЧИСЛЕННЫХ, СОБРАННЫХ И ИЗРАСХОДОВАННЫХ СРЕДСТВАХ  ПО СОСТОЯНИЮ НА 30.11.2017 г</t>
  </si>
  <si>
    <t>№ п/п</t>
  </si>
  <si>
    <t>Адрес</t>
  </si>
  <si>
    <t>Услуга</t>
  </si>
  <si>
    <t>Задолж-ть на 01.01.2016 г</t>
  </si>
  <si>
    <t>остаток средств на 01.01.2016 г.</t>
  </si>
  <si>
    <t>Начислено</t>
  </si>
  <si>
    <t>Оплачено</t>
  </si>
  <si>
    <t>Израсходовано</t>
  </si>
  <si>
    <t>Остаток на 30.11.2017 г</t>
  </si>
  <si>
    <t>Задолженность на 30.11.2017 г</t>
  </si>
  <si>
    <t>Дата заключения договора</t>
  </si>
  <si>
    <t>Улица</t>
  </si>
  <si>
    <t>Дом</t>
  </si>
  <si>
    <t>Чехова</t>
  </si>
  <si>
    <t>159\А</t>
  </si>
  <si>
    <t>01.03.2013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</si>
  <si>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</si>
  <si>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</si>
  <si>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</si>
  <si>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</si>
  <si>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</si>
  <si>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</si>
  <si>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</si>
  <si>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</si>
  <si>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</si>
  <si>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</si>
  <si>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</si>
  <si>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</si>
  <si>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</si>
  <si>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</si>
  <si>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</si>
  <si>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</si>
  <si>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</si>
  <si>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</si>
  <si>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</si>
  <si>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эл.снабжение (СОИД)</t>
  </si>
  <si>
    <t>Содержание газовых сетей</t>
  </si>
  <si>
    <t>ТБО</t>
  </si>
  <si>
    <t>Уборка придомовой территории</t>
  </si>
  <si>
    <t>Управление МКД</t>
  </si>
  <si>
    <t>Антенна</t>
  </si>
  <si>
    <t>Апрель 2017</t>
  </si>
  <si>
    <t>Вид работ</t>
  </si>
  <si>
    <t>Место проведения работ</t>
  </si>
  <si>
    <t>Сумма</t>
  </si>
  <si>
    <t>ремонт цементных полов отдельными местами в подъезде</t>
  </si>
  <si>
    <t xml:space="preserve">Чехова, 159 А </t>
  </si>
  <si>
    <t>1-й подъезд (добавить работу с января 2017г)</t>
  </si>
  <si>
    <t>ИТОГО</t>
  </si>
  <si>
    <t>Май 2017</t>
  </si>
  <si>
    <t>благоустройство придомовой территории (окраска деревев и бордюров)</t>
  </si>
  <si>
    <t xml:space="preserve">чехова, 159 А </t>
  </si>
  <si>
    <t>Сентябрь 2017 г</t>
  </si>
  <si>
    <t>осмотр вентиляционного и дымового каналов с очисткой (вызов)</t>
  </si>
  <si>
    <t>кв. 65</t>
  </si>
  <si>
    <t>Октябрь 2017 г</t>
  </si>
  <si>
    <t xml:space="preserve">ремонт электроосвещения (ЩЭ) </t>
  </si>
  <si>
    <t>кв. 63</t>
  </si>
  <si>
    <t>дезинсекция подвальных помещений (работы выполнены в сентябре)</t>
  </si>
  <si>
    <t>Ноябрь 2017 г</t>
  </si>
  <si>
    <t>осмотр вентиляционного и дымового каналов (прошу добавить работу выполненную в октябре 2017 г.)</t>
  </si>
  <si>
    <t>кв. 65,69,87,74,70,79,55,83,78,84</t>
  </si>
  <si>
    <t>ВСЕГО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</si>
</sst>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5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3" fillId="0" borderId="0" xfId="0" applyFont="1" applyAlignment="1">
      <alignment wrapText="1"/>
    </xf>
    <xf numFmtId="166" fontId="4" fillId="0" borderId="1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Alignment="1">
      <alignment wrapText="1"/>
    </xf>
    <xf numFmtId="164" fontId="4" fillId="0" borderId="1" xfId="0" applyNumberFormat="1" applyFont="1" applyFill="1" applyBorder="1" applyAlignment="1">
      <alignment horizontal="center" wrapText="1"/>
    </xf>
    <xf numFmtId="164" fontId="1" fillId="0" borderId="0" xfId="0" applyFont="1" applyFill="1" applyAlignment="1">
      <alignment wrapText="1"/>
    </xf>
    <xf numFmtId="164" fontId="1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justify" wrapText="1"/>
    </xf>
    <xf numFmtId="164" fontId="1" fillId="0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536">
          <cell r="E1536">
            <v>16796.09</v>
          </cell>
          <cell r="F1536">
            <v>22407.72</v>
          </cell>
          <cell r="G1536">
            <v>93942.84999999999</v>
          </cell>
          <cell r="H1536">
            <v>91598.95000000001</v>
          </cell>
          <cell r="I1536">
            <v>0</v>
          </cell>
          <cell r="J1536">
            <v>114006.67000000001</v>
          </cell>
          <cell r="K1536">
            <v>19139.989999999976</v>
          </cell>
        </row>
        <row r="1537"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3">
          <cell r="E1543">
            <v>6885.65</v>
          </cell>
          <cell r="F1543">
            <v>104177.43</v>
          </cell>
          <cell r="G1543">
            <v>32628.890000000007</v>
          </cell>
          <cell r="H1543">
            <v>31879.129999999997</v>
          </cell>
          <cell r="I1543">
            <v>9244.37</v>
          </cell>
          <cell r="J1543">
            <v>126812.19</v>
          </cell>
          <cell r="K1543">
            <v>7635.410000000011</v>
          </cell>
        </row>
        <row r="1544">
          <cell r="E1544">
            <v>5873.08</v>
          </cell>
          <cell r="F1544">
            <v>-5873.08</v>
          </cell>
          <cell r="G1544">
            <v>33484.59</v>
          </cell>
          <cell r="H1544">
            <v>32715.350000000002</v>
          </cell>
          <cell r="I1544">
            <v>33484.59</v>
          </cell>
          <cell r="J1544">
            <v>-6642.319999999992</v>
          </cell>
          <cell r="K1544">
            <v>6642.319999999996</v>
          </cell>
        </row>
        <row r="1545">
          <cell r="E1545">
            <v>1073.41</v>
          </cell>
          <cell r="F1545">
            <v>69.75</v>
          </cell>
          <cell r="G1545">
            <v>11161.529999999997</v>
          </cell>
          <cell r="H1545">
            <v>10905.119999999999</v>
          </cell>
          <cell r="I1545">
            <v>8010</v>
          </cell>
          <cell r="J1545">
            <v>2964.869999999999</v>
          </cell>
          <cell r="K1545">
            <v>1329.819999999998</v>
          </cell>
        </row>
        <row r="1546"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E1547">
            <v>390.66</v>
          </cell>
          <cell r="F1547">
            <v>4620.06</v>
          </cell>
          <cell r="G1547">
            <v>1897.4799999999996</v>
          </cell>
          <cell r="H1547">
            <v>1853.86</v>
          </cell>
          <cell r="I1547">
            <v>482.88</v>
          </cell>
          <cell r="J1547">
            <v>5991.04</v>
          </cell>
          <cell r="K1547">
            <v>434.2799999999995</v>
          </cell>
        </row>
        <row r="1548">
          <cell r="E1548">
            <v>11.55</v>
          </cell>
          <cell r="F1548">
            <v>202.42</v>
          </cell>
          <cell r="G1548">
            <v>55.79999999999999</v>
          </cell>
          <cell r="H1548">
            <v>54.53</v>
          </cell>
          <cell r="I1548">
            <v>0</v>
          </cell>
          <cell r="J1548">
            <v>256.95</v>
          </cell>
          <cell r="K1548">
            <v>12.819999999999993</v>
          </cell>
        </row>
        <row r="1549">
          <cell r="E1549">
            <v>2889.57</v>
          </cell>
          <cell r="F1549">
            <v>-2889.57</v>
          </cell>
          <cell r="G1549">
            <v>17672.459999999995</v>
          </cell>
          <cell r="H1549">
            <v>17266.44</v>
          </cell>
          <cell r="I1549">
            <v>17672.459999999995</v>
          </cell>
          <cell r="J1549">
            <v>-3295.5899999999965</v>
          </cell>
          <cell r="K1549">
            <v>3295.5899999999965</v>
          </cell>
        </row>
        <row r="1550">
          <cell r="E1550">
            <v>1340.15</v>
          </cell>
          <cell r="F1550">
            <v>-15245.22</v>
          </cell>
          <cell r="G1550">
            <v>6510.900000000001</v>
          </cell>
          <cell r="H1550">
            <v>6361.3</v>
          </cell>
          <cell r="I1550">
            <v>11873.3253</v>
          </cell>
          <cell r="J1550">
            <v>-20757.2453</v>
          </cell>
          <cell r="K1550">
            <v>1489.750000000001</v>
          </cell>
        </row>
        <row r="1551">
          <cell r="E1551">
            <v>348.51</v>
          </cell>
          <cell r="F1551">
            <v>-1676.47</v>
          </cell>
          <cell r="G1551">
            <v>1692.7799999999995</v>
          </cell>
          <cell r="H1551">
            <v>1653.9599999999998</v>
          </cell>
          <cell r="I1551">
            <v>0</v>
          </cell>
          <cell r="J1551">
            <v>-22.51000000000022</v>
          </cell>
          <cell r="K1551">
            <v>387.3299999999997</v>
          </cell>
        </row>
        <row r="1553">
          <cell r="E1553">
            <v>2941.21</v>
          </cell>
          <cell r="F1553">
            <v>-2941.21</v>
          </cell>
          <cell r="G1553">
            <v>15540</v>
          </cell>
          <cell r="H1553">
            <v>15142.199999999999</v>
          </cell>
          <cell r="I1553">
            <v>15540</v>
          </cell>
          <cell r="J1553">
            <v>-3339.010000000002</v>
          </cell>
          <cell r="K1553">
            <v>3339.01</v>
          </cell>
        </row>
        <row r="1554">
          <cell r="E1554">
            <v>0</v>
          </cell>
          <cell r="F1554">
            <v>0</v>
          </cell>
          <cell r="G1554">
            <v>4077.51</v>
          </cell>
          <cell r="H1554">
            <v>3392.9999999999995</v>
          </cell>
          <cell r="I1554">
            <v>4077.51</v>
          </cell>
          <cell r="J1554">
            <v>-684.5100000000007</v>
          </cell>
          <cell r="K1554">
            <v>684.5100000000007</v>
          </cell>
        </row>
        <row r="1555">
          <cell r="E1555">
            <v>0</v>
          </cell>
          <cell r="F1555">
            <v>0</v>
          </cell>
          <cell r="G1555">
            <v>11578.22</v>
          </cell>
          <cell r="H1555">
            <v>11056.53</v>
          </cell>
          <cell r="I1555">
            <v>11578.22</v>
          </cell>
          <cell r="J1555">
            <v>-521.6899999999987</v>
          </cell>
          <cell r="K1555">
            <v>521.6899999999987</v>
          </cell>
        </row>
        <row r="1556">
          <cell r="E1556">
            <v>1175.66</v>
          </cell>
          <cell r="F1556">
            <v>-338.92</v>
          </cell>
          <cell r="G1556">
            <v>6511.57</v>
          </cell>
          <cell r="H1556">
            <v>6349.14</v>
          </cell>
          <cell r="I1556">
            <v>6511.57</v>
          </cell>
          <cell r="J1556">
            <v>-501.34999999999945</v>
          </cell>
          <cell r="K1556">
            <v>1338.0899999999992</v>
          </cell>
        </row>
        <row r="1557">
          <cell r="E1557">
            <v>6770.22</v>
          </cell>
          <cell r="F1557">
            <v>-6770.22</v>
          </cell>
          <cell r="G1557">
            <v>34971.96000000001</v>
          </cell>
          <cell r="H1557">
            <v>34099.40000000001</v>
          </cell>
          <cell r="I1557">
            <v>34971.96000000001</v>
          </cell>
          <cell r="J1557">
            <v>-7642.779999999999</v>
          </cell>
          <cell r="K1557">
            <v>7642.779999999999</v>
          </cell>
        </row>
        <row r="1558">
          <cell r="E1558">
            <v>8895.96</v>
          </cell>
          <cell r="F1558">
            <v>-8895.96</v>
          </cell>
          <cell r="G1558">
            <v>46506</v>
          </cell>
          <cell r="H1558">
            <v>45345.65</v>
          </cell>
          <cell r="I1558">
            <v>46506</v>
          </cell>
          <cell r="J1558">
            <v>-10056.309999999998</v>
          </cell>
          <cell r="K1558">
            <v>10056.309999999998</v>
          </cell>
        </row>
        <row r="1559">
          <cell r="E1559">
            <v>7491.52</v>
          </cell>
          <cell r="F1559">
            <v>-7491.52</v>
          </cell>
          <cell r="G1559">
            <v>40552.68</v>
          </cell>
          <cell r="H1559">
            <v>39540.88999999999</v>
          </cell>
          <cell r="I1559">
            <v>40552.68</v>
          </cell>
          <cell r="J1559">
            <v>-8503.310000000009</v>
          </cell>
          <cell r="K1559">
            <v>8503.310000000005</v>
          </cell>
        </row>
        <row r="1560"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80" zoomScaleNormal="80" workbookViewId="0" topLeftCell="A1">
      <selection activeCell="H42" sqref="H42"/>
    </sheetView>
  </sheetViews>
  <sheetFormatPr defaultColWidth="12.57421875" defaultRowHeight="12.75"/>
  <cols>
    <col min="1" max="1" width="7.8515625" style="0" customWidth="1"/>
    <col min="2" max="2" width="22.8515625" style="0" customWidth="1"/>
    <col min="3" max="3" width="11.57421875" style="0" customWidth="1"/>
    <col min="4" max="4" width="0" style="0" hidden="1" customWidth="1"/>
    <col min="5" max="5" width="18.57421875" style="0" customWidth="1"/>
    <col min="6" max="6" width="23.140625" style="0" customWidth="1"/>
    <col min="7" max="7" width="19.140625" style="0" customWidth="1"/>
    <col min="8" max="8" width="22.8515625" style="0" customWidth="1"/>
    <col min="9" max="9" width="19.7109375" style="0" customWidth="1"/>
    <col min="10" max="10" width="16.7109375" style="0" customWidth="1"/>
    <col min="11" max="11" width="19.8515625" style="0" customWidth="1"/>
    <col min="12" max="12" width="24.2812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29.2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>
        <v>44</v>
      </c>
      <c r="B5" s="5" t="s">
        <v>14</v>
      </c>
      <c r="C5" s="7" t="s">
        <v>15</v>
      </c>
      <c r="D5" s="3"/>
      <c r="E5" s="3"/>
      <c r="F5" s="3"/>
      <c r="G5" s="3"/>
      <c r="H5" s="3"/>
      <c r="I5" s="3"/>
      <c r="J5" s="3"/>
      <c r="K5" s="3"/>
      <c r="L5" s="5" t="s">
        <v>16</v>
      </c>
    </row>
    <row r="6" spans="1:12" s="2" customFormat="1" ht="12.75" hidden="1">
      <c r="A6" s="3">
        <v>2</v>
      </c>
      <c r="B6" s="3"/>
      <c r="C6" s="3"/>
      <c r="D6" s="3" t="s">
        <v>17</v>
      </c>
      <c r="E6" s="4">
        <f>'[1]Лицевые счета домов свод'!E1536</f>
        <v>16796.09</v>
      </c>
      <c r="F6" s="4">
        <f>'[1]Лицевые счета домов свод'!F1536</f>
        <v>22407.72</v>
      </c>
      <c r="G6" s="4">
        <f>'[1]Лицевые счета домов свод'!G1536</f>
        <v>93942.84999999999</v>
      </c>
      <c r="H6" s="4">
        <f>'[1]Лицевые счета домов свод'!H1536</f>
        <v>91598.95000000001</v>
      </c>
      <c r="I6" s="4">
        <f>'[1]Лицевые счета домов свод'!I1536</f>
        <v>0</v>
      </c>
      <c r="J6" s="4">
        <f>'[1]Лицевые счета домов свод'!J1536</f>
        <v>114006.67000000001</v>
      </c>
      <c r="K6" s="4">
        <f>'[1]Лицевые счета домов свод'!K1536</f>
        <v>19139.989999999976</v>
      </c>
      <c r="L6" s="3"/>
    </row>
    <row r="7" spans="1:12" s="2" customFormat="1" ht="12.75" hidden="1">
      <c r="A7" s="3"/>
      <c r="B7" s="3"/>
      <c r="C7" s="3"/>
      <c r="D7" s="3" t="s">
        <v>18</v>
      </c>
      <c r="E7" s="4">
        <f>'[1]Лицевые счета домов свод'!E1537</f>
        <v>0</v>
      </c>
      <c r="F7" s="4">
        <f>'[1]Лицевые счета домов свод'!F1537</f>
        <v>0</v>
      </c>
      <c r="G7" s="4">
        <f>'[1]Лицевые счета домов свод'!G1537</f>
        <v>0</v>
      </c>
      <c r="H7" s="4">
        <f>'[1]Лицевые счета домов свод'!H1537</f>
        <v>0</v>
      </c>
      <c r="I7" s="4">
        <f>'[1]Лицевые счета домов свод'!I1537</f>
        <v>0</v>
      </c>
      <c r="J7" s="4">
        <f>'[1]Лицевые счета домов свод'!J1537</f>
        <v>0</v>
      </c>
      <c r="K7" s="4">
        <f>'[1]Лицевые счета домов свод'!K1537</f>
        <v>0</v>
      </c>
      <c r="L7" s="3"/>
    </row>
    <row r="8" spans="1:12" s="2" customFormat="1" ht="12.75" hidden="1">
      <c r="A8" s="3"/>
      <c r="B8" s="3"/>
      <c r="C8" s="3"/>
      <c r="D8" s="3" t="s">
        <v>19</v>
      </c>
      <c r="E8" s="4">
        <f>'[1]Лицевые счета домов свод'!E1538</f>
        <v>0</v>
      </c>
      <c r="F8" s="4">
        <f>'[1]Лицевые счета домов свод'!F1538</f>
        <v>0</v>
      </c>
      <c r="G8" s="4">
        <f>'[1]Лицевые счета домов свод'!G1538</f>
        <v>0</v>
      </c>
      <c r="H8" s="4">
        <f>'[1]Лицевые счета домов свод'!H1538</f>
        <v>0</v>
      </c>
      <c r="I8" s="4">
        <f>'[1]Лицевые счета домов свод'!I1538</f>
        <v>0</v>
      </c>
      <c r="J8" s="4">
        <f>'[1]Лицевые счета домов свод'!J1538</f>
        <v>0</v>
      </c>
      <c r="K8" s="4">
        <f>'[1]Лицевые счета домов свод'!K1538</f>
        <v>0</v>
      </c>
      <c r="L8" s="3"/>
    </row>
    <row r="9" spans="1:12" s="2" customFormat="1" ht="12.75" hidden="1">
      <c r="A9" s="3"/>
      <c r="B9" s="3"/>
      <c r="C9" s="3"/>
      <c r="D9" s="3" t="s">
        <v>20</v>
      </c>
      <c r="E9" s="4">
        <f>'[1]Лицевые счета домов свод'!E1539</f>
        <v>0</v>
      </c>
      <c r="F9" s="4">
        <f>'[1]Лицевые счета домов свод'!F1539</f>
        <v>0</v>
      </c>
      <c r="G9" s="4">
        <f>'[1]Лицевые счета домов свод'!G1539</f>
        <v>0</v>
      </c>
      <c r="H9" s="4">
        <f>'[1]Лицевые счета домов свод'!H1539</f>
        <v>0</v>
      </c>
      <c r="I9" s="4">
        <f>'[1]Лицевые счета домов свод'!I1539</f>
        <v>0</v>
      </c>
      <c r="J9" s="4">
        <f>'[1]Лицевые счета домов свод'!J1539</f>
        <v>0</v>
      </c>
      <c r="K9" s="4">
        <f>'[1]Лицевые счета домов свод'!K1539</f>
        <v>0</v>
      </c>
      <c r="L9" s="3"/>
    </row>
    <row r="10" spans="1:12" s="2" customFormat="1" ht="12.75" hidden="1">
      <c r="A10" s="3"/>
      <c r="B10" s="3"/>
      <c r="C10" s="3"/>
      <c r="D10" s="3" t="s">
        <v>21</v>
      </c>
      <c r="E10" s="4">
        <f>'[1]Лицевые счета домов свод'!E1540</f>
        <v>0</v>
      </c>
      <c r="F10" s="4">
        <f>'[1]Лицевые счета домов свод'!F1540</f>
        <v>0</v>
      </c>
      <c r="G10" s="4">
        <f>'[1]Лицевые счета домов свод'!G1540</f>
        <v>0</v>
      </c>
      <c r="H10" s="4">
        <f>'[1]Лицевые счета домов свод'!H1540</f>
        <v>0</v>
      </c>
      <c r="I10" s="4">
        <f>'[1]Лицевые счета домов свод'!I1540</f>
        <v>0</v>
      </c>
      <c r="J10" s="4">
        <f>'[1]Лицевые счета домов свод'!J1540</f>
        <v>0</v>
      </c>
      <c r="K10" s="4">
        <f>'[1]Лицевые счета домов свод'!K1540</f>
        <v>0</v>
      </c>
      <c r="L10" s="3"/>
    </row>
    <row r="11" spans="1:12" s="2" customFormat="1" ht="12.75" hidden="1">
      <c r="A11" s="3"/>
      <c r="B11" s="3"/>
      <c r="C11" s="3"/>
      <c r="D11" s="3" t="s">
        <v>22</v>
      </c>
      <c r="E11" s="4">
        <f>'[1]Лицевые счета домов свод'!E1541</f>
        <v>0</v>
      </c>
      <c r="F11" s="4">
        <f>'[1]Лицевые счета домов свод'!F1541</f>
        <v>0</v>
      </c>
      <c r="G11" s="4">
        <f>'[1]Лицевые счета домов свод'!G1541</f>
        <v>0</v>
      </c>
      <c r="H11" s="4">
        <f>'[1]Лицевые счета домов свод'!H1541</f>
        <v>0</v>
      </c>
      <c r="I11" s="4">
        <f>'[1]Лицевые счета домов свод'!I1541</f>
        <v>0</v>
      </c>
      <c r="J11" s="4">
        <f>'[1]Лицевые счета домов свод'!J1541</f>
        <v>0</v>
      </c>
      <c r="K11" s="4">
        <f>'[1]Лицевые счета домов свод'!K1541</f>
        <v>0</v>
      </c>
      <c r="L11" s="3"/>
    </row>
    <row r="12" spans="1:12" s="2" customFormat="1" ht="12.75" hidden="1">
      <c r="A12" s="3"/>
      <c r="B12" s="3"/>
      <c r="C12" s="3"/>
      <c r="D12" s="4" t="s">
        <v>23</v>
      </c>
      <c r="E12" s="4">
        <f>SUM(E6:E11)</f>
        <v>16796.09</v>
      </c>
      <c r="F12" s="4">
        <f>SUM(F6:F11)</f>
        <v>22407.72</v>
      </c>
      <c r="G12" s="4">
        <f>SUM(G6:G11)</f>
        <v>93942.84999999999</v>
      </c>
      <c r="H12" s="4">
        <f>SUM(H6:H11)</f>
        <v>91598.95000000001</v>
      </c>
      <c r="I12" s="4">
        <f>SUM(I6:I11)</f>
        <v>0</v>
      </c>
      <c r="J12" s="4">
        <f>SUM(J6:J11)</f>
        <v>114006.67000000001</v>
      </c>
      <c r="K12" s="4">
        <f>SUM(K6:K11)</f>
        <v>19139.989999999976</v>
      </c>
      <c r="L12" s="3"/>
    </row>
    <row r="13" spans="1:12" s="2" customFormat="1" ht="17.25" customHeight="1" hidden="1">
      <c r="A13" s="3"/>
      <c r="B13" s="3"/>
      <c r="C13" s="3"/>
      <c r="D13" s="8" t="s">
        <v>24</v>
      </c>
      <c r="E13" s="4">
        <f>'[1]Лицевые счета домов свод'!E1543</f>
        <v>6885.65</v>
      </c>
      <c r="F13" s="4">
        <f>'[1]Лицевые счета домов свод'!F1543</f>
        <v>104177.43</v>
      </c>
      <c r="G13" s="4">
        <f>'[1]Лицевые счета домов свод'!G1543</f>
        <v>32628.890000000007</v>
      </c>
      <c r="H13" s="4">
        <f>'[1]Лицевые счета домов свод'!H1543</f>
        <v>31879.129999999997</v>
      </c>
      <c r="I13" s="4">
        <f>'[1]Лицевые счета домов свод'!I1543</f>
        <v>9244.37</v>
      </c>
      <c r="J13" s="4">
        <f>'[1]Лицевые счета домов свод'!J1543</f>
        <v>126812.19</v>
      </c>
      <c r="K13" s="4">
        <f>'[1]Лицевые счета домов свод'!K1543</f>
        <v>7635.410000000011</v>
      </c>
      <c r="L13" s="3"/>
    </row>
    <row r="14" spans="1:12" s="2" customFormat="1" ht="27" customHeight="1" hidden="1">
      <c r="A14" s="3"/>
      <c r="B14" s="3"/>
      <c r="C14" s="3"/>
      <c r="D14" s="8" t="s">
        <v>25</v>
      </c>
      <c r="E14" s="4">
        <f>'[1]Лицевые счета домов свод'!E1544</f>
        <v>5873.08</v>
      </c>
      <c r="F14" s="4">
        <f>'[1]Лицевые счета домов свод'!F1544</f>
        <v>-5873.08</v>
      </c>
      <c r="G14" s="4">
        <f>'[1]Лицевые счета домов свод'!G1544</f>
        <v>33484.59</v>
      </c>
      <c r="H14" s="4">
        <f>'[1]Лицевые счета домов свод'!H1544</f>
        <v>32715.350000000002</v>
      </c>
      <c r="I14" s="4">
        <f>'[1]Лицевые счета домов свод'!I1544</f>
        <v>33484.59</v>
      </c>
      <c r="J14" s="4">
        <f>'[1]Лицевые счета домов свод'!J1544</f>
        <v>-6642.319999999992</v>
      </c>
      <c r="K14" s="4">
        <f>'[1]Лицевые счета домов свод'!K1544</f>
        <v>6642.319999999996</v>
      </c>
      <c r="L14" s="3"/>
    </row>
    <row r="15" spans="1:12" s="2" customFormat="1" ht="27.75" customHeight="1" hidden="1">
      <c r="A15" s="3"/>
      <c r="B15" s="3"/>
      <c r="C15" s="3"/>
      <c r="D15" s="8" t="s">
        <v>26</v>
      </c>
      <c r="E15" s="4">
        <f>'[1]Лицевые счета домов свод'!E1545</f>
        <v>1073.41</v>
      </c>
      <c r="F15" s="4">
        <f>'[1]Лицевые счета домов свод'!F1545</f>
        <v>69.75</v>
      </c>
      <c r="G15" s="4">
        <f>'[1]Лицевые счета домов свод'!G1545</f>
        <v>11161.529999999997</v>
      </c>
      <c r="H15" s="4">
        <f>'[1]Лицевые счета домов свод'!H1545</f>
        <v>10905.119999999999</v>
      </c>
      <c r="I15" s="4">
        <f>'[1]Лицевые счета домов свод'!I1545</f>
        <v>8010</v>
      </c>
      <c r="J15" s="4">
        <f>'[1]Лицевые счета домов свод'!J1545</f>
        <v>2964.869999999999</v>
      </c>
      <c r="K15" s="4">
        <f>'[1]Лицевые счета домов свод'!K1545</f>
        <v>1329.819999999998</v>
      </c>
      <c r="L15" s="3"/>
    </row>
    <row r="16" spans="1:12" s="2" customFormat="1" ht="27.75" customHeight="1" hidden="1">
      <c r="A16" s="3"/>
      <c r="B16" s="3"/>
      <c r="C16" s="3"/>
      <c r="D16" s="8" t="s">
        <v>27</v>
      </c>
      <c r="E16" s="4">
        <f>'[1]Лицевые счета домов свод'!E1546</f>
        <v>0</v>
      </c>
      <c r="F16" s="4">
        <f>'[1]Лицевые счета домов свод'!F1546</f>
        <v>0</v>
      </c>
      <c r="G16" s="4">
        <f>'[1]Лицевые счета домов свод'!G1546</f>
        <v>0</v>
      </c>
      <c r="H16" s="4">
        <f>'[1]Лицевые счета домов свод'!H1546</f>
        <v>0</v>
      </c>
      <c r="I16" s="4">
        <f>'[1]Лицевые счета домов свод'!I1546</f>
        <v>0</v>
      </c>
      <c r="J16" s="4">
        <f>'[1]Лицевые счета домов свод'!J1546</f>
        <v>0</v>
      </c>
      <c r="K16" s="4">
        <f>'[1]Лицевые счета домов свод'!K1546</f>
        <v>0</v>
      </c>
      <c r="L16" s="3"/>
    </row>
    <row r="17" spans="1:12" s="2" customFormat="1" ht="12.75" hidden="1">
      <c r="A17" s="3"/>
      <c r="B17" s="3"/>
      <c r="C17" s="3"/>
      <c r="D17" s="3" t="s">
        <v>28</v>
      </c>
      <c r="E17" s="4">
        <f>'[1]Лицевые счета домов свод'!E1547</f>
        <v>390.66</v>
      </c>
      <c r="F17" s="4">
        <f>'[1]Лицевые счета домов свод'!F1547</f>
        <v>4620.06</v>
      </c>
      <c r="G17" s="4">
        <f>'[1]Лицевые счета домов свод'!G1547</f>
        <v>1897.4799999999996</v>
      </c>
      <c r="H17" s="4">
        <f>'[1]Лицевые счета домов свод'!H1547</f>
        <v>1853.86</v>
      </c>
      <c r="I17" s="4">
        <f>'[1]Лицевые счета домов свод'!I1547</f>
        <v>482.88</v>
      </c>
      <c r="J17" s="4">
        <f>'[1]Лицевые счета домов свод'!J1547</f>
        <v>5991.04</v>
      </c>
      <c r="K17" s="4">
        <f>'[1]Лицевые счета домов свод'!K1547</f>
        <v>434.2799999999995</v>
      </c>
      <c r="L17" s="3"/>
    </row>
    <row r="18" spans="1:12" s="2" customFormat="1" ht="32.25" customHeight="1" hidden="1">
      <c r="A18" s="3"/>
      <c r="B18" s="3"/>
      <c r="C18" s="3"/>
      <c r="D18" s="8" t="s">
        <v>29</v>
      </c>
      <c r="E18" s="4">
        <f>'[1]Лицевые счета домов свод'!E1548</f>
        <v>11.55</v>
      </c>
      <c r="F18" s="4">
        <f>'[1]Лицевые счета домов свод'!F1548</f>
        <v>202.42</v>
      </c>
      <c r="G18" s="4">
        <f>'[1]Лицевые счета домов свод'!G1548</f>
        <v>55.79999999999999</v>
      </c>
      <c r="H18" s="4">
        <f>'[1]Лицевые счета домов свод'!H1548</f>
        <v>54.53</v>
      </c>
      <c r="I18" s="4">
        <f>'[1]Лицевые счета домов свод'!I1548</f>
        <v>0</v>
      </c>
      <c r="J18" s="4">
        <f>'[1]Лицевые счета домов свод'!J1548</f>
        <v>256.95</v>
      </c>
      <c r="K18" s="4">
        <f>'[1]Лицевые счета домов свод'!K1548</f>
        <v>12.819999999999993</v>
      </c>
      <c r="L18" s="3"/>
    </row>
    <row r="19" spans="1:12" s="2" customFormat="1" ht="48" customHeight="1" hidden="1">
      <c r="A19" s="3"/>
      <c r="B19" s="3"/>
      <c r="C19" s="3"/>
      <c r="D19" s="8" t="s">
        <v>30</v>
      </c>
      <c r="E19" s="4">
        <f>'[1]Лицевые счета домов свод'!E1549</f>
        <v>2889.57</v>
      </c>
      <c r="F19" s="4">
        <f>'[1]Лицевые счета домов свод'!F1549</f>
        <v>-2889.57</v>
      </c>
      <c r="G19" s="4">
        <f>'[1]Лицевые счета домов свод'!G1549</f>
        <v>17672.459999999995</v>
      </c>
      <c r="H19" s="4">
        <f>'[1]Лицевые счета домов свод'!H1549</f>
        <v>17266.44</v>
      </c>
      <c r="I19" s="4">
        <f>'[1]Лицевые счета домов свод'!I1549</f>
        <v>17672.459999999995</v>
      </c>
      <c r="J19" s="4">
        <f>'[1]Лицевые счета домов свод'!J1549</f>
        <v>-3295.5899999999965</v>
      </c>
      <c r="K19" s="4">
        <f>'[1]Лицевые счета домов свод'!K1549</f>
        <v>3295.5899999999965</v>
      </c>
      <c r="L19" s="3"/>
    </row>
    <row r="20" spans="1:12" s="2" customFormat="1" ht="18" customHeight="1" hidden="1">
      <c r="A20" s="3"/>
      <c r="B20" s="3"/>
      <c r="C20" s="3"/>
      <c r="D20" s="8" t="s">
        <v>31</v>
      </c>
      <c r="E20" s="4">
        <f>'[1]Лицевые счета домов свод'!E1550</f>
        <v>1340.15</v>
      </c>
      <c r="F20" s="4">
        <f>'[1]Лицевые счета домов свод'!F1550</f>
        <v>-15245.22</v>
      </c>
      <c r="G20" s="4">
        <f>'[1]Лицевые счета домов свод'!G1550</f>
        <v>6510.900000000001</v>
      </c>
      <c r="H20" s="4">
        <f>'[1]Лицевые счета домов свод'!H1550</f>
        <v>6361.3</v>
      </c>
      <c r="I20" s="4">
        <f>'[1]Лицевые счета домов свод'!I1550</f>
        <v>11873.3253</v>
      </c>
      <c r="J20" s="4">
        <f>'[1]Лицевые счета домов свод'!J1550</f>
        <v>-20757.2453</v>
      </c>
      <c r="K20" s="4">
        <f>'[1]Лицевые счета домов свод'!K1550</f>
        <v>1489.750000000001</v>
      </c>
      <c r="L20" s="3"/>
    </row>
    <row r="21" spans="1:12" s="2" customFormat="1" ht="31.5" customHeight="1" hidden="1">
      <c r="A21" s="3"/>
      <c r="B21" s="3"/>
      <c r="C21" s="3"/>
      <c r="D21" s="8" t="s">
        <v>32</v>
      </c>
      <c r="E21" s="4">
        <f>'[1]Лицевые счета домов свод'!E1551</f>
        <v>348.51</v>
      </c>
      <c r="F21" s="4">
        <f>'[1]Лицевые счета домов свод'!F1551</f>
        <v>-1676.47</v>
      </c>
      <c r="G21" s="4">
        <f>'[1]Лицевые счета домов свод'!G1551</f>
        <v>1692.7799999999995</v>
      </c>
      <c r="H21" s="4">
        <f>'[1]Лицевые счета домов свод'!H1551</f>
        <v>1653.9599999999998</v>
      </c>
      <c r="I21" s="4">
        <f>'[1]Лицевые счета домов свод'!I1551</f>
        <v>0</v>
      </c>
      <c r="J21" s="4">
        <f>'[1]Лицевые счета домов свод'!J1551</f>
        <v>-22.51000000000022</v>
      </c>
      <c r="K21" s="4">
        <f>'[1]Лицевые счета домов свод'!K1551</f>
        <v>387.3299999999997</v>
      </c>
      <c r="L21" s="3"/>
    </row>
    <row r="22" spans="1:12" s="2" customFormat="1" ht="12.75" hidden="1">
      <c r="A22" s="3"/>
      <c r="B22" s="3"/>
      <c r="C22" s="3"/>
      <c r="D22" s="4" t="s">
        <v>33</v>
      </c>
      <c r="E22" s="4">
        <f>SUM(E13:E21)</f>
        <v>18812.58</v>
      </c>
      <c r="F22" s="4">
        <f>SUM(F13:F21)</f>
        <v>83385.31999999999</v>
      </c>
      <c r="G22" s="4">
        <f>SUM(G13:G21)</f>
        <v>105104.43</v>
      </c>
      <c r="H22" s="4">
        <f>SUM(H13:H21)</f>
        <v>102689.69</v>
      </c>
      <c r="I22" s="9">
        <f>SUM(I13:I21)</f>
        <v>80767.62529999999</v>
      </c>
      <c r="J22" s="9">
        <f>SUM(J13:J21)</f>
        <v>105307.38470000001</v>
      </c>
      <c r="K22" s="4">
        <f>SUM(K13:K21)</f>
        <v>21227.32</v>
      </c>
      <c r="L22" s="3"/>
    </row>
    <row r="23" spans="1:12" s="2" customFormat="1" ht="12.75" hidden="1">
      <c r="A23" s="3"/>
      <c r="B23" s="3"/>
      <c r="C23" s="3"/>
      <c r="D23" s="3" t="s">
        <v>34</v>
      </c>
      <c r="E23" s="4">
        <f>'[1]Лицевые счета домов свод'!E1553</f>
        <v>2941.21</v>
      </c>
      <c r="F23" s="4">
        <f>'[1]Лицевые счета домов свод'!F1553</f>
        <v>-2941.21</v>
      </c>
      <c r="G23" s="4">
        <f>'[1]Лицевые счета домов свод'!G1553</f>
        <v>15540</v>
      </c>
      <c r="H23" s="4">
        <f>'[1]Лицевые счета домов свод'!H1553</f>
        <v>15142.199999999999</v>
      </c>
      <c r="I23" s="4">
        <f>'[1]Лицевые счета домов свод'!I1553</f>
        <v>15540</v>
      </c>
      <c r="J23" s="4">
        <f>'[1]Лицевые счета домов свод'!J1553</f>
        <v>-3339.010000000002</v>
      </c>
      <c r="K23" s="4">
        <f>'[1]Лицевые счета домов свод'!K1553</f>
        <v>3339.01</v>
      </c>
      <c r="L23" s="3"/>
    </row>
    <row r="24" spans="1:12" s="2" customFormat="1" ht="12.75" hidden="1">
      <c r="A24" s="3"/>
      <c r="B24" s="3"/>
      <c r="C24" s="3"/>
      <c r="D24" s="3" t="s">
        <v>35</v>
      </c>
      <c r="E24" s="4">
        <f>'[1]Лицевые счета домов свод'!E1554</f>
        <v>0</v>
      </c>
      <c r="F24" s="4">
        <f>'[1]Лицевые счета домов свод'!F1554</f>
        <v>0</v>
      </c>
      <c r="G24" s="4">
        <f>'[1]Лицевые счета домов свод'!G1554</f>
        <v>4077.51</v>
      </c>
      <c r="H24" s="4">
        <f>'[1]Лицевые счета домов свод'!H1554</f>
        <v>3392.9999999999995</v>
      </c>
      <c r="I24" s="4">
        <f>'[1]Лицевые счета домов свод'!I1554</f>
        <v>4077.51</v>
      </c>
      <c r="J24" s="4">
        <f>'[1]Лицевые счета домов свод'!J1554</f>
        <v>-684.5100000000007</v>
      </c>
      <c r="K24" s="4">
        <f>'[1]Лицевые счета домов свод'!K1554</f>
        <v>684.5100000000007</v>
      </c>
      <c r="L24" s="3"/>
    </row>
    <row r="25" spans="1:12" s="2" customFormat="1" ht="12.75" hidden="1">
      <c r="A25" s="3"/>
      <c r="B25" s="3"/>
      <c r="C25" s="3"/>
      <c r="D25" s="3" t="s">
        <v>36</v>
      </c>
      <c r="E25" s="4">
        <f>'[1]Лицевые счета домов свод'!E1555</f>
        <v>0</v>
      </c>
      <c r="F25" s="4">
        <f>'[1]Лицевые счета домов свод'!F1555</f>
        <v>0</v>
      </c>
      <c r="G25" s="4">
        <f>'[1]Лицевые счета домов свод'!G1555</f>
        <v>11578.22</v>
      </c>
      <c r="H25" s="4">
        <f>'[1]Лицевые счета домов свод'!H1555</f>
        <v>11056.53</v>
      </c>
      <c r="I25" s="4">
        <f>'[1]Лицевые счета домов свод'!I1555</f>
        <v>11578.22</v>
      </c>
      <c r="J25" s="4">
        <f>'[1]Лицевые счета домов свод'!J1555</f>
        <v>-521.6899999999987</v>
      </c>
      <c r="K25" s="4">
        <f>'[1]Лицевые счета домов свод'!K1555</f>
        <v>521.6899999999987</v>
      </c>
      <c r="L25" s="3"/>
    </row>
    <row r="26" spans="1:12" s="2" customFormat="1" ht="12.75" hidden="1">
      <c r="A26" s="3"/>
      <c r="B26" s="3"/>
      <c r="C26" s="3"/>
      <c r="D26" s="3" t="s">
        <v>37</v>
      </c>
      <c r="E26" s="4">
        <f>'[1]Лицевые счета домов свод'!E1556</f>
        <v>1175.66</v>
      </c>
      <c r="F26" s="4">
        <f>'[1]Лицевые счета домов свод'!F1556</f>
        <v>-338.92</v>
      </c>
      <c r="G26" s="4">
        <f>'[1]Лицевые счета домов свод'!G1556</f>
        <v>6511.57</v>
      </c>
      <c r="H26" s="4">
        <f>'[1]Лицевые счета домов свод'!H1556</f>
        <v>6349.14</v>
      </c>
      <c r="I26" s="4">
        <f>'[1]Лицевые счета домов свод'!I1556</f>
        <v>6511.57</v>
      </c>
      <c r="J26" s="4">
        <f>'[1]Лицевые счета домов свод'!J1556</f>
        <v>-501.34999999999945</v>
      </c>
      <c r="K26" s="4">
        <f>'[1]Лицевые счета домов свод'!K1556</f>
        <v>1338.0899999999992</v>
      </c>
      <c r="L26" s="3"/>
    </row>
    <row r="27" spans="1:12" s="2" customFormat="1" ht="12.75" hidden="1">
      <c r="A27" s="3"/>
      <c r="B27" s="3"/>
      <c r="C27" s="3"/>
      <c r="D27" s="3" t="s">
        <v>38</v>
      </c>
      <c r="E27" s="4">
        <f>'[1]Лицевые счета домов свод'!E1557</f>
        <v>6770.22</v>
      </c>
      <c r="F27" s="4">
        <f>'[1]Лицевые счета домов свод'!F1557</f>
        <v>-6770.22</v>
      </c>
      <c r="G27" s="4">
        <f>'[1]Лицевые счета домов свод'!G1557</f>
        <v>34971.96000000001</v>
      </c>
      <c r="H27" s="4">
        <f>'[1]Лицевые счета домов свод'!H1557</f>
        <v>34099.40000000001</v>
      </c>
      <c r="I27" s="4">
        <f>'[1]Лицевые счета домов свод'!I1557</f>
        <v>34971.96000000001</v>
      </c>
      <c r="J27" s="4">
        <f>'[1]Лицевые счета домов свод'!J1557</f>
        <v>-7642.779999999999</v>
      </c>
      <c r="K27" s="4">
        <f>'[1]Лицевые счета домов свод'!K1557</f>
        <v>7642.779999999999</v>
      </c>
      <c r="L27" s="3"/>
    </row>
    <row r="28" spans="1:12" s="2" customFormat="1" ht="12.75" hidden="1">
      <c r="A28" s="3"/>
      <c r="B28" s="3"/>
      <c r="C28" s="3"/>
      <c r="D28" s="3" t="s">
        <v>39</v>
      </c>
      <c r="E28" s="4">
        <f>'[1]Лицевые счета домов свод'!E1558</f>
        <v>8895.96</v>
      </c>
      <c r="F28" s="4">
        <f>'[1]Лицевые счета домов свод'!F1558</f>
        <v>-8895.96</v>
      </c>
      <c r="G28" s="4">
        <f>'[1]Лицевые счета домов свод'!G1558</f>
        <v>46506</v>
      </c>
      <c r="H28" s="4">
        <f>'[1]Лицевые счета домов свод'!H1558</f>
        <v>45345.65</v>
      </c>
      <c r="I28" s="4">
        <f>'[1]Лицевые счета домов свод'!I1558</f>
        <v>46506</v>
      </c>
      <c r="J28" s="4">
        <f>'[1]Лицевые счета домов свод'!J1558</f>
        <v>-10056.309999999998</v>
      </c>
      <c r="K28" s="4">
        <f>'[1]Лицевые счета домов свод'!K1558</f>
        <v>10056.309999999998</v>
      </c>
      <c r="L28" s="3"/>
    </row>
    <row r="29" spans="1:12" s="2" customFormat="1" ht="12.75" hidden="1">
      <c r="A29" s="3"/>
      <c r="B29" s="3"/>
      <c r="C29" s="3"/>
      <c r="D29" s="3" t="s">
        <v>40</v>
      </c>
      <c r="E29" s="4">
        <f>'[1]Лицевые счета домов свод'!E1559</f>
        <v>7491.52</v>
      </c>
      <c r="F29" s="4">
        <f>'[1]Лицевые счета домов свод'!F1559</f>
        <v>-7491.52</v>
      </c>
      <c r="G29" s="4">
        <f>'[1]Лицевые счета домов свод'!G1559</f>
        <v>40552.68</v>
      </c>
      <c r="H29" s="4">
        <f>'[1]Лицевые счета домов свод'!H1559</f>
        <v>39540.88999999999</v>
      </c>
      <c r="I29" s="4">
        <f>'[1]Лицевые счета домов свод'!I1559</f>
        <v>40552.68</v>
      </c>
      <c r="J29" s="4">
        <f>'[1]Лицевые счета домов свод'!J1559</f>
        <v>-8503.310000000009</v>
      </c>
      <c r="K29" s="4">
        <f>'[1]Лицевые счета домов свод'!K1559</f>
        <v>8503.310000000005</v>
      </c>
      <c r="L29" s="3"/>
    </row>
    <row r="30" spans="1:12" s="2" customFormat="1" ht="12.75" hidden="1">
      <c r="A30" s="3"/>
      <c r="B30" s="3"/>
      <c r="C30" s="3"/>
      <c r="D30" s="3" t="s">
        <v>41</v>
      </c>
      <c r="E30" s="4">
        <f>'[1]Лицевые счета домов свод'!E1560</f>
        <v>0</v>
      </c>
      <c r="F30" s="4">
        <f>'[1]Лицевые счета домов свод'!F1560</f>
        <v>0</v>
      </c>
      <c r="G30" s="4">
        <f>'[1]Лицевые счета домов свод'!G1560</f>
        <v>0</v>
      </c>
      <c r="H30" s="4">
        <f>'[1]Лицевые счета домов свод'!H1560</f>
        <v>0</v>
      </c>
      <c r="I30" s="4">
        <f>'[1]Лицевые счета домов свод'!I1560</f>
        <v>0</v>
      </c>
      <c r="J30" s="4">
        <f>'[1]Лицевые счета домов свод'!J1560</f>
        <v>0</v>
      </c>
      <c r="K30" s="4">
        <f>'[1]Лицевые счета домов свод'!K1560</f>
        <v>0</v>
      </c>
      <c r="L30" s="3"/>
    </row>
    <row r="31" spans="1:12" s="2" customFormat="1" ht="12.75">
      <c r="A31" s="3">
        <v>44</v>
      </c>
      <c r="B31" s="5" t="s">
        <v>14</v>
      </c>
      <c r="C31" s="7" t="s">
        <v>15</v>
      </c>
      <c r="D31" s="3"/>
      <c r="E31" s="4">
        <f>SUM(E23:E30)+E12+E22</f>
        <v>62883.240000000005</v>
      </c>
      <c r="F31" s="4">
        <f>SUM(F23:F30)+F12+F22</f>
        <v>79355.20999999999</v>
      </c>
      <c r="G31" s="4">
        <f>SUM(G23:G30)+G12+G22</f>
        <v>358785.22</v>
      </c>
      <c r="H31" s="4">
        <f>SUM(H23:H30)+H12+H22</f>
        <v>349215.45</v>
      </c>
      <c r="I31" s="9">
        <f>SUM(I23:I30)+I12+I22</f>
        <v>240505.5653</v>
      </c>
      <c r="J31" s="9">
        <f>SUM(J23:J30)+J12+J22</f>
        <v>188065.09470000002</v>
      </c>
      <c r="K31" s="4">
        <f>SUM(K23:K30)+K12+K22</f>
        <v>72453.00999999998</v>
      </c>
      <c r="L31" s="5" t="s">
        <v>16</v>
      </c>
    </row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80" zoomScaleNormal="80" workbookViewId="0" topLeftCell="A3">
      <selection activeCell="G19" sqref="G19"/>
    </sheetView>
  </sheetViews>
  <sheetFormatPr defaultColWidth="12.57421875" defaultRowHeight="12.75"/>
  <cols>
    <col min="1" max="1" width="9.421875" style="10" customWidth="1"/>
    <col min="2" max="2" width="44.140625" style="10" customWidth="1"/>
    <col min="3" max="3" width="26.00390625" style="10" customWidth="1"/>
    <col min="4" max="4" width="44.421875" style="10" customWidth="1"/>
    <col min="5" max="5" width="24.140625" style="10" customWidth="1"/>
    <col min="6" max="16384" width="11.57421875" style="10" customWidth="1"/>
  </cols>
  <sheetData>
    <row r="1" spans="1:5" s="12" customFormat="1" ht="19.5" customHeight="1">
      <c r="A1" s="11" t="s">
        <v>42</v>
      </c>
      <c r="B1" s="11"/>
      <c r="C1" s="11"/>
      <c r="D1" s="11"/>
      <c r="E1" s="11"/>
    </row>
    <row r="2" spans="1:5" s="14" customFormat="1" ht="12.75">
      <c r="A2" s="13" t="s">
        <v>1</v>
      </c>
      <c r="B2" s="13" t="s">
        <v>43</v>
      </c>
      <c r="C2" s="13" t="s">
        <v>2</v>
      </c>
      <c r="D2" s="13" t="s">
        <v>44</v>
      </c>
      <c r="E2" s="13" t="s">
        <v>45</v>
      </c>
    </row>
    <row r="3" spans="1:5" s="14" customFormat="1" ht="12.75">
      <c r="A3" s="6">
        <v>1</v>
      </c>
      <c r="B3" s="14" t="s">
        <v>46</v>
      </c>
      <c r="C3" s="14" t="s">
        <v>47</v>
      </c>
      <c r="D3" s="14" t="s">
        <v>48</v>
      </c>
      <c r="E3" s="14">
        <v>6983.77</v>
      </c>
    </row>
    <row r="4" s="14" customFormat="1" ht="12.75" hidden="1">
      <c r="A4" s="6">
        <v>2</v>
      </c>
    </row>
    <row r="5" spans="1:5" s="14" customFormat="1" ht="12.75" hidden="1">
      <c r="A5" s="6">
        <v>3</v>
      </c>
      <c r="B5" s="13"/>
      <c r="C5" s="13"/>
      <c r="D5" s="13"/>
      <c r="E5" s="13"/>
    </row>
    <row r="6" spans="1:5" s="14" customFormat="1" ht="12.75" hidden="1">
      <c r="A6" s="6">
        <v>4</v>
      </c>
      <c r="B6" s="13"/>
      <c r="C6" s="13"/>
      <c r="D6" s="13"/>
      <c r="E6" s="13"/>
    </row>
    <row r="7" spans="1:5" s="14" customFormat="1" ht="12.75" hidden="1">
      <c r="A7" s="6">
        <v>5</v>
      </c>
      <c r="B7" s="13"/>
      <c r="C7" s="13"/>
      <c r="D7" s="13"/>
      <c r="E7" s="13"/>
    </row>
    <row r="8" spans="1:5" s="14" customFormat="1" ht="12.75" hidden="1">
      <c r="A8" s="6"/>
      <c r="B8" s="6" t="s">
        <v>49</v>
      </c>
      <c r="C8" s="6"/>
      <c r="D8" s="6"/>
      <c r="E8" s="6">
        <f>E3+E4+E5+E6+E7</f>
        <v>6983.77</v>
      </c>
    </row>
    <row r="9" spans="1:5" s="14" customFormat="1" ht="12.75" hidden="1">
      <c r="A9" s="15"/>
      <c r="B9" s="15"/>
      <c r="C9" s="15"/>
      <c r="D9" s="15"/>
      <c r="E9" s="15"/>
    </row>
    <row r="10" spans="1:5" s="12" customFormat="1" ht="20.25" customHeight="1">
      <c r="A10" s="11" t="s">
        <v>50</v>
      </c>
      <c r="B10" s="11"/>
      <c r="C10" s="11"/>
      <c r="D10" s="11"/>
      <c r="E10" s="11"/>
    </row>
    <row r="11" spans="1:5" s="14" customFormat="1" ht="12.75">
      <c r="A11" s="13" t="s">
        <v>1</v>
      </c>
      <c r="B11" s="13" t="s">
        <v>43</v>
      </c>
      <c r="C11" s="13" t="s">
        <v>2</v>
      </c>
      <c r="D11" s="13" t="s">
        <v>44</v>
      </c>
      <c r="E11" s="13" t="s">
        <v>45</v>
      </c>
    </row>
    <row r="12" spans="1:5" s="14" customFormat="1" ht="12.75">
      <c r="A12" s="6">
        <v>1</v>
      </c>
      <c r="B12" s="13" t="s">
        <v>51</v>
      </c>
      <c r="C12" s="13" t="s">
        <v>52</v>
      </c>
      <c r="D12" s="13"/>
      <c r="E12" s="13">
        <v>960</v>
      </c>
    </row>
    <row r="13" spans="1:5" s="14" customFormat="1" ht="12.75" hidden="1">
      <c r="A13" s="6">
        <v>2</v>
      </c>
      <c r="B13" s="16"/>
      <c r="C13" s="13"/>
      <c r="D13" s="13"/>
      <c r="E13" s="13"/>
    </row>
    <row r="14" spans="1:5" s="14" customFormat="1" ht="12.75" hidden="1">
      <c r="A14" s="6">
        <v>3</v>
      </c>
      <c r="B14" s="13"/>
      <c r="C14" s="13"/>
      <c r="D14" s="13"/>
      <c r="E14" s="13"/>
    </row>
    <row r="15" spans="1:5" s="14" customFormat="1" ht="12.75" hidden="1">
      <c r="A15" s="6"/>
      <c r="B15" s="6" t="s">
        <v>49</v>
      </c>
      <c r="C15" s="6"/>
      <c r="D15" s="6"/>
      <c r="E15" s="6">
        <f>E12+E13+E14</f>
        <v>960</v>
      </c>
    </row>
    <row r="16" spans="1:5" s="14" customFormat="1" ht="12.75" hidden="1">
      <c r="A16" s="15"/>
      <c r="B16" s="15"/>
      <c r="C16" s="15"/>
      <c r="D16" s="15"/>
      <c r="E16" s="15"/>
    </row>
    <row r="17" spans="1:5" s="14" customFormat="1" ht="19.5" customHeight="1">
      <c r="A17" s="13" t="s">
        <v>53</v>
      </c>
      <c r="B17" s="13"/>
      <c r="C17" s="13"/>
      <c r="D17" s="13"/>
      <c r="E17" s="13"/>
    </row>
    <row r="18" spans="1:5" s="14" customFormat="1" ht="12.75">
      <c r="A18" s="13" t="s">
        <v>1</v>
      </c>
      <c r="B18" s="13" t="s">
        <v>43</v>
      </c>
      <c r="C18" s="13" t="s">
        <v>2</v>
      </c>
      <c r="D18" s="13" t="s">
        <v>44</v>
      </c>
      <c r="E18" s="13" t="s">
        <v>45</v>
      </c>
    </row>
    <row r="19" spans="1:5" s="14" customFormat="1" ht="12.75">
      <c r="A19" s="6">
        <v>1</v>
      </c>
      <c r="B19" s="13" t="s">
        <v>54</v>
      </c>
      <c r="C19" s="13" t="s">
        <v>47</v>
      </c>
      <c r="D19" s="13" t="s">
        <v>55</v>
      </c>
      <c r="E19" s="13">
        <v>4640</v>
      </c>
    </row>
    <row r="20" spans="1:5" s="14" customFormat="1" ht="12.75" hidden="1">
      <c r="A20" s="6">
        <v>2</v>
      </c>
      <c r="B20" s="16"/>
      <c r="C20" s="13"/>
      <c r="D20" s="13"/>
      <c r="E20" s="13"/>
    </row>
    <row r="21" spans="1:5" s="14" customFormat="1" ht="12.75" hidden="1">
      <c r="A21" s="6">
        <v>3</v>
      </c>
      <c r="B21" s="13"/>
      <c r="C21" s="13"/>
      <c r="D21" s="13"/>
      <c r="E21" s="13"/>
    </row>
    <row r="22" spans="1:5" s="14" customFormat="1" ht="12.75" hidden="1">
      <c r="A22" s="6"/>
      <c r="B22" s="6" t="s">
        <v>49</v>
      </c>
      <c r="C22" s="6"/>
      <c r="D22" s="6"/>
      <c r="E22" s="6">
        <f>E19+E20+E21</f>
        <v>4640</v>
      </c>
    </row>
    <row r="23" spans="1:5" s="14" customFormat="1" ht="21.75" customHeight="1">
      <c r="A23" s="13" t="s">
        <v>56</v>
      </c>
      <c r="B23" s="13"/>
      <c r="C23" s="13"/>
      <c r="D23" s="13"/>
      <c r="E23" s="13"/>
    </row>
    <row r="24" spans="1:5" s="14" customFormat="1" ht="12.75">
      <c r="A24" s="13" t="s">
        <v>1</v>
      </c>
      <c r="B24" s="13" t="s">
        <v>43</v>
      </c>
      <c r="C24" s="13" t="s">
        <v>2</v>
      </c>
      <c r="D24" s="13" t="s">
        <v>44</v>
      </c>
      <c r="E24" s="13" t="s">
        <v>45</v>
      </c>
    </row>
    <row r="25" spans="1:5" s="14" customFormat="1" ht="12.75">
      <c r="A25" s="6">
        <v>1</v>
      </c>
      <c r="B25" s="13" t="s">
        <v>57</v>
      </c>
      <c r="C25" s="13" t="s">
        <v>47</v>
      </c>
      <c r="D25" s="13" t="s">
        <v>58</v>
      </c>
      <c r="E25" s="13">
        <v>1300.6</v>
      </c>
    </row>
    <row r="26" spans="1:5" s="14" customFormat="1" ht="12.75">
      <c r="A26" s="6">
        <v>2</v>
      </c>
      <c r="B26" s="16" t="s">
        <v>59</v>
      </c>
      <c r="C26" s="13" t="s">
        <v>47</v>
      </c>
      <c r="D26" s="13"/>
      <c r="E26" s="13">
        <v>482.88</v>
      </c>
    </row>
    <row r="27" spans="1:5" s="14" customFormat="1" ht="12.75" hidden="1">
      <c r="A27" s="6">
        <v>3</v>
      </c>
      <c r="B27" s="13"/>
      <c r="C27" s="13"/>
      <c r="D27" s="13"/>
      <c r="E27" s="13"/>
    </row>
    <row r="28" spans="1:5" s="14" customFormat="1" ht="12.75" hidden="1">
      <c r="A28" s="6"/>
      <c r="B28" s="6" t="s">
        <v>49</v>
      </c>
      <c r="C28" s="6"/>
      <c r="D28" s="6"/>
      <c r="E28" s="6">
        <f>E25+E26+E27</f>
        <v>1783.48</v>
      </c>
    </row>
    <row r="29" spans="1:5" s="14" customFormat="1" ht="21.75" customHeight="1">
      <c r="A29" s="13" t="s">
        <v>60</v>
      </c>
      <c r="B29" s="13"/>
      <c r="C29" s="13"/>
      <c r="D29" s="13"/>
      <c r="E29" s="13"/>
    </row>
    <row r="30" spans="1:5" s="14" customFormat="1" ht="12.75">
      <c r="A30" s="13" t="s">
        <v>1</v>
      </c>
      <c r="B30" s="13" t="s">
        <v>43</v>
      </c>
      <c r="C30" s="13" t="s">
        <v>2</v>
      </c>
      <c r="D30" s="13" t="s">
        <v>44</v>
      </c>
      <c r="E30" s="13" t="s">
        <v>45</v>
      </c>
    </row>
    <row r="31" spans="1:5" s="14" customFormat="1" ht="12.75">
      <c r="A31" s="6">
        <v>1</v>
      </c>
      <c r="B31" s="13" t="s">
        <v>61</v>
      </c>
      <c r="C31" s="13" t="s">
        <v>47</v>
      </c>
      <c r="D31" s="13" t="s">
        <v>62</v>
      </c>
      <c r="E31" s="13">
        <v>3370</v>
      </c>
    </row>
    <row r="32" spans="1:5" s="14" customFormat="1" ht="12.75" hidden="1">
      <c r="A32" s="6">
        <v>2</v>
      </c>
      <c r="B32" s="16"/>
      <c r="C32" s="13"/>
      <c r="D32" s="13"/>
      <c r="E32" s="13"/>
    </row>
    <row r="33" spans="1:5" s="14" customFormat="1" ht="12.75" hidden="1">
      <c r="A33" s="6">
        <v>3</v>
      </c>
      <c r="B33" s="13"/>
      <c r="C33" s="13"/>
      <c r="D33" s="13"/>
      <c r="E33" s="13"/>
    </row>
    <row r="34" spans="1:5" s="14" customFormat="1" ht="12.75" hidden="1">
      <c r="A34" s="6"/>
      <c r="B34" s="6" t="s">
        <v>49</v>
      </c>
      <c r="C34" s="6"/>
      <c r="D34" s="6"/>
      <c r="E34" s="6">
        <f>E31+E32+E33</f>
        <v>3370</v>
      </c>
    </row>
    <row r="35" spans="1:5" s="14" customFormat="1" ht="12.75" hidden="1">
      <c r="A35" s="13"/>
      <c r="B35" s="13"/>
      <c r="C35" s="13"/>
      <c r="D35" s="13"/>
      <c r="E35" s="13"/>
    </row>
    <row r="36" spans="1:5" s="14" customFormat="1" ht="12.75" hidden="1">
      <c r="A36" s="13" t="s">
        <v>1</v>
      </c>
      <c r="B36" s="13" t="s">
        <v>43</v>
      </c>
      <c r="C36" s="13" t="s">
        <v>2</v>
      </c>
      <c r="D36" s="13" t="s">
        <v>44</v>
      </c>
      <c r="E36" s="13" t="s">
        <v>45</v>
      </c>
    </row>
    <row r="37" spans="1:5" s="14" customFormat="1" ht="12.75" hidden="1">
      <c r="A37" s="6">
        <v>1</v>
      </c>
      <c r="B37" s="13"/>
      <c r="C37" s="13"/>
      <c r="D37" s="13"/>
      <c r="E37" s="13"/>
    </row>
    <row r="38" spans="1:5" s="14" customFormat="1" ht="12.75" hidden="1">
      <c r="A38" s="6">
        <v>2</v>
      </c>
      <c r="B38" s="16"/>
      <c r="C38" s="13"/>
      <c r="D38" s="13"/>
      <c r="E38" s="13"/>
    </row>
    <row r="39" spans="1:5" s="14" customFormat="1" ht="12.75" hidden="1">
      <c r="A39" s="6">
        <v>3</v>
      </c>
      <c r="B39" s="13"/>
      <c r="C39" s="13"/>
      <c r="D39" s="13"/>
      <c r="E39" s="13"/>
    </row>
    <row r="40" spans="1:5" s="14" customFormat="1" ht="12.75" hidden="1">
      <c r="A40" s="6"/>
      <c r="B40" s="6" t="s">
        <v>49</v>
      </c>
      <c r="C40" s="6"/>
      <c r="D40" s="6"/>
      <c r="E40" s="6">
        <f>E37+E38+E39</f>
        <v>0</v>
      </c>
    </row>
    <row r="41" s="14" customFormat="1" ht="12.75" hidden="1"/>
    <row r="42" s="14" customFormat="1" ht="12.75" hidden="1"/>
    <row r="43" s="14" customFormat="1" ht="12.75" hidden="1"/>
    <row r="44" spans="1:5" s="14" customFormat="1" ht="12.75" hidden="1">
      <c r="A44" s="17"/>
      <c r="B44" s="17" t="s">
        <v>63</v>
      </c>
      <c r="C44" s="17"/>
      <c r="D44" s="17"/>
      <c r="E44" s="17">
        <f>E8+E15+E22+E28+E34+E40</f>
        <v>17737.25</v>
      </c>
    </row>
    <row r="45" s="14" customFormat="1" ht="12.75"/>
    <row r="46" s="14" customFormat="1" ht="12.75"/>
  </sheetData>
  <sheetProtection selectLockedCells="1" selectUnlockedCells="1"/>
  <mergeCells count="6">
    <mergeCell ref="A1:E1"/>
    <mergeCell ref="A10:E10"/>
    <mergeCell ref="A17:E17"/>
    <mergeCell ref="A23:E23"/>
    <mergeCell ref="A29:E29"/>
    <mergeCell ref="A35:E35"/>
  </mergeCells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2018-01-24T07:44:08Z</cp:lastPrinted>
  <dcterms:modified xsi:type="dcterms:W3CDTF">2018-04-01T10:40:30Z</dcterms:modified>
  <cp:category/>
  <cp:version/>
  <cp:contentType/>
  <cp:contentStatus/>
  <cp:revision>133</cp:revision>
</cp:coreProperties>
</file>